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Budynek PKN\P3_PRZETARGI\2026\Utrzymanie czystości\Do publikacji\"/>
    </mc:Choice>
  </mc:AlternateContent>
  <xr:revisionPtr revIDLastSave="0" documentId="13_ncr:1_{2896EB2D-BF91-4E9A-AFD8-643B98BFBC9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przątanie" sheetId="2" r:id="rId1"/>
    <sheet name="Pranie" sheetId="3" r:id="rId2"/>
  </sheets>
  <definedNames>
    <definedName name="_Hlk131586979" localSheetId="0">Sprzątanie!$C$16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2" l="1"/>
  <c r="J15" i="2" s="1"/>
  <c r="G15" i="3"/>
  <c r="G9" i="3"/>
  <c r="G10" i="3"/>
  <c r="G11" i="3"/>
  <c r="G12" i="3"/>
  <c r="G8" i="3"/>
  <c r="H12" i="3"/>
  <c r="I12" i="3" s="1"/>
  <c r="H15" i="3"/>
  <c r="H14" i="3"/>
  <c r="I14" i="3" s="1"/>
  <c r="J14" i="3" s="1"/>
  <c r="G14" i="3"/>
  <c r="H11" i="3"/>
  <c r="I11" i="3" s="1"/>
  <c r="H9" i="3"/>
  <c r="I9" i="3" s="1"/>
  <c r="H10" i="3"/>
  <c r="I10" i="3" s="1"/>
  <c r="H12" i="2"/>
  <c r="I12" i="2"/>
  <c r="J12" i="2" s="1"/>
  <c r="K12" i="2" s="1"/>
  <c r="H15" i="2"/>
  <c r="H18" i="2"/>
  <c r="I18" i="2"/>
  <c r="J18" i="2" s="1"/>
  <c r="H9" i="2"/>
  <c r="J11" i="3" l="1"/>
  <c r="J10" i="3"/>
  <c r="I15" i="3"/>
  <c r="J12" i="3"/>
  <c r="J9" i="3"/>
  <c r="K18" i="2"/>
  <c r="K15" i="2"/>
  <c r="H8" i="3"/>
  <c r="I8" i="3" s="1"/>
  <c r="I9" i="2"/>
  <c r="J9" i="2" s="1"/>
  <c r="I16" i="3" l="1"/>
  <c r="H16" i="3"/>
  <c r="J15" i="3"/>
  <c r="K9" i="2"/>
  <c r="I21" i="2"/>
  <c r="J8" i="3"/>
  <c r="J16" i="3" l="1"/>
  <c r="L20" i="3" s="1"/>
  <c r="K21" i="2"/>
  <c r="J21" i="2"/>
</calcChain>
</file>

<file path=xl/sharedStrings.xml><?xml version="1.0" encoding="utf-8"?>
<sst xmlns="http://schemas.openxmlformats.org/spreadsheetml/2006/main" count="47" uniqueCount="37">
  <si>
    <t>Lp.</t>
  </si>
  <si>
    <t>Wyszczególnienie</t>
  </si>
  <si>
    <t>Liczba dni</t>
  </si>
  <si>
    <t xml:space="preserve">Sprzątanie pomieszczeń </t>
  </si>
  <si>
    <t>- wykonywane 5 x w tygodniu (od poniedziałku do piątku)</t>
  </si>
  <si>
    <t>(pomieszczenia biurowe, pomieszczenia portierni, pomieszczenie ochrony w piwnicy pokoje plombowane, pomieszczenia biurowe w Punkcie sprzedaży, sale konferencyjne)</t>
  </si>
  <si>
    <t>- wykonywane 1 raz w tygodniu</t>
  </si>
  <si>
    <t>Sprzątanie pomieszczeń</t>
  </si>
  <si>
    <t>- 1 raz w miesiącu</t>
  </si>
  <si>
    <r>
      <t>I.</t>
    </r>
    <r>
      <rPr>
        <b/>
        <i/>
        <sz val="7"/>
        <color theme="1"/>
        <rFont val="Times New Roman"/>
        <family val="1"/>
        <charset val="238"/>
      </rPr>
      <t xml:space="preserve">             </t>
    </r>
    <r>
      <rPr>
        <b/>
        <i/>
        <sz val="9.5"/>
        <color theme="1"/>
        <rFont val="Arial"/>
        <family val="2"/>
        <charset val="238"/>
      </rPr>
      <t xml:space="preserve">Sprzątanie pomieszczeń w siedzibie Polskiego Komitetu Normalizacyjnego w Warszawie </t>
    </r>
  </si>
  <si>
    <t>maksymalnie</t>
  </si>
  <si>
    <t>Cena oferty brutto- cena pozycje I + II</t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</si>
  <si>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      </t>
    </r>
    <r>
      <rPr>
        <b/>
        <sz val="9.5"/>
        <color theme="1"/>
        <rFont val="Arial"/>
        <family val="2"/>
        <charset val="238"/>
      </rPr>
      <t xml:space="preserve">Razem pozycje 1 + 2 + 3 + 4 </t>
    </r>
  </si>
  <si>
    <r>
      <t>II.</t>
    </r>
    <r>
      <rPr>
        <b/>
        <sz val="7"/>
        <color theme="1"/>
        <rFont val="Times New Roman"/>
        <family val="1"/>
        <charset val="238"/>
      </rPr>
      <t xml:space="preserve">             </t>
    </r>
    <r>
      <rPr>
        <b/>
        <sz val="9.5"/>
        <color theme="1"/>
        <rFont val="Arial"/>
        <family val="2"/>
        <charset val="238"/>
      </rPr>
      <t>Razem pozycje 5 + 6 + 7 + 8 + 9 + 10</t>
    </r>
  </si>
  <si>
    <t>(toalety i prysznice, pomieszczenia socjalne, ciągi komunikacyjne - hole, korytarze, schody, windy)</t>
  </si>
  <si>
    <t>(pomieszczenia serwerowni, pomieszczenia gospodarcze w Punkcie sprzedaży)</t>
  </si>
  <si>
    <t>(pomieszczenia archiwum, ciągi komunikacyjne w piwnicach, magazyny i pomieszczenia UPS w piwnicy, pom. 57A (magazyn art. biurowych), pok. 117 (magazyn WAD), pok. 255 (pomieszczenie gospodarcze WAD)</t>
  </si>
  <si>
    <t>II. Pranie, mycie okien, żaluzji, szybu windowego</t>
  </si>
  <si>
    <t>Sprzątanie pomieszczeń - wykonywane 3 x w tygodniu</t>
  </si>
  <si>
    <t>Wartość netto [zł]</t>
  </si>
  <si>
    <t>Stawka VAT [%]</t>
  </si>
  <si>
    <t>Mycie na zewnątrz okien, parapetów i elewacji szklanej VI i VII piętro oraz okien w Sali 201 - prace wysokościowe wykonywane metodą alpinistyczną (duże powierzchnie szklane elewacji część okien nieotwieralna) – mycie 2 razy w roku (w maju - nie później niż do 15 czerwca,  oraz w październiku - nie później niż do15 listopada)</t>
  </si>
  <si>
    <t>Mycie okien (szyb i ram) : parter, antresola, I p, II p, III p, IV p, V p, VI p, VII p - ok. 1960 m2 - sumaryczna powierzchnia do mycia (dwustronna okien od parteru do V piętra oraz jednostronna od wewnątrz VI i VII piętro) w tym drzwi przeszklone oraz wysokie okna wystawowe punktu sprzedaży norm i czytelni o powierzchni do mycia ok. 60 m2) – mycie 2 razy w roku (w maju - nie później niż do 15 czerwca,  oraz w październiku - nie później niż do15 listopada)</t>
  </si>
  <si>
    <t>Mycie żaluzji – 2 razy w roku (w maju - nie później niż do 15 czerwca,  oraz w październiku - nie później niż do15 listopada)</t>
  </si>
  <si>
    <t>Mycie kasetonów reklamowych i daszków przy wejściu do budynku; elementów wystroju hallu przy wejściu głównym (w tym podwieszanych), kolumn i elementów oświetlenia w hallu głównym i na klatkach schodowych – 2 razy w roku (w maju - nie później niż do 15 czerwca,  oraz w październiku - nie później niż do15 listopada)</t>
  </si>
  <si>
    <t>Pranie wykładzin podłogowych, dywanów – 1 raz w roku (w kwietniu)</t>
  </si>
  <si>
    <t>Czyszczenie na zewnątrz dwóch szklanych szybów windowych (charakter prac na wysokości) – 1 raz w roku (w kwietniu)</t>
  </si>
  <si>
    <t>Niniejszy formularz jest tylko narzędziem pomocniczym. 
Wykonawca zobowiązany jest do przedstawienia oferty na "formularzu oferty" i "formularzu cenowym".</t>
  </si>
  <si>
    <r>
      <t xml:space="preserve">wypełniając pola w kolorze </t>
    </r>
    <r>
      <rPr>
        <sz val="11"/>
        <color rgb="FFFFFF00"/>
        <rFont val="Calibri"/>
        <family val="2"/>
        <charset val="238"/>
        <scheme val="minor"/>
      </rPr>
      <t>żółtym</t>
    </r>
    <r>
      <rPr>
        <sz val="11"/>
        <color theme="1"/>
        <rFont val="Calibri"/>
        <family val="2"/>
        <charset val="238"/>
        <scheme val="minor"/>
      </rPr>
      <t>, formularz automatycznie dokona dalszych obliczeń</t>
    </r>
  </si>
  <si>
    <t>Powierzchnia
m2</t>
  </si>
  <si>
    <r>
      <t>Cena jednostkowa netto za m</t>
    </r>
    <r>
      <rPr>
        <b/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w [zł]</t>
    </r>
  </si>
  <si>
    <r>
      <t>Cena jednostkowa brutto za m</t>
    </r>
    <r>
      <rPr>
        <b/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w [zł]</t>
    </r>
  </si>
  <si>
    <t>Wartość podatku VAT [%] w [zł]</t>
  </si>
  <si>
    <t>Wartość brutto w [zł]</t>
  </si>
  <si>
    <r>
      <t>Cena jednostkowa netto za m</t>
    </r>
    <r>
      <rPr>
        <b/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w [zł]*</t>
    </r>
  </si>
  <si>
    <t>Wartość netto     w [zł]</t>
  </si>
  <si>
    <t>Czyszczenie szorowarką powierzchni z lastriko, terakoty, gresu, granitu i marmuru oraz położenie powłoki zabezpieczającej przed niszczeniem - 2 razy w roku (w maju - nie później niż do 15 czerwca, oraz w październiku - nie później niż do 15 listopada)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</si>
</sst>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b/>
      <i/>
      <sz val="7"/>
      <color theme="1"/>
      <name val="Times New Roman"/>
      <family val="1"/>
      <charset val="238"/>
    </font>
    <font>
      <sz val="9.5"/>
      <color theme="1"/>
      <name val="Arial"/>
      <family val="2"/>
      <charset val="238"/>
    </font>
    <font>
      <b/>
      <u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u/>
      <sz val="9.5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9.5"/>
      <name val="Arial"/>
      <family val="2"/>
      <charset val="238"/>
    </font>
    <font>
      <sz val="9.5"/>
      <color rgb="FFC00000"/>
      <name val="Arial"/>
      <family val="2"/>
      <charset val="238"/>
    </font>
    <font>
      <b/>
      <sz val="9"/>
      <color rgb="FFC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/>
    </xf>
    <xf numFmtId="9" fontId="16" fillId="0" borderId="4" xfId="0" applyNumberFormat="1" applyFont="1" applyBorder="1" applyAlignment="1">
      <alignment horizontal="center" vertical="center"/>
    </xf>
    <xf numFmtId="44" fontId="3" fillId="0" borderId="2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vertical="center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4" fontId="16" fillId="0" borderId="4" xfId="0" applyNumberFormat="1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/>
    </xf>
    <xf numFmtId="4" fontId="17" fillId="6" borderId="4" xfId="0" applyNumberFormat="1" applyFont="1" applyFill="1" applyBorder="1" applyAlignment="1">
      <alignment horizontal="center" vertical="center"/>
    </xf>
    <xf numFmtId="4" fontId="17" fillId="6" borderId="1" xfId="0" applyNumberFormat="1" applyFont="1" applyFill="1" applyBorder="1" applyAlignment="1">
      <alignment horizontal="center" vertical="center"/>
    </xf>
    <xf numFmtId="0" fontId="0" fillId="7" borderId="0" xfId="0" applyFill="1"/>
    <xf numFmtId="0" fontId="13" fillId="7" borderId="0" xfId="0" applyFont="1" applyFill="1"/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18" fillId="6" borderId="5" xfId="0" applyNumberFormat="1" applyFont="1" applyFill="1" applyBorder="1" applyAlignment="1">
      <alignment horizontal="center" vertical="center"/>
    </xf>
    <xf numFmtId="4" fontId="18" fillId="6" borderId="6" xfId="0" applyNumberFormat="1" applyFont="1" applyFill="1" applyBorder="1" applyAlignment="1">
      <alignment horizontal="center" vertical="center"/>
    </xf>
    <xf numFmtId="4" fontId="18" fillId="6" borderId="3" xfId="0" applyNumberFormat="1" applyFont="1" applyFill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4" fontId="17" fillId="6" borderId="5" xfId="0" applyNumberFormat="1" applyFont="1" applyFill="1" applyBorder="1" applyAlignment="1">
      <alignment horizontal="center" vertical="center"/>
    </xf>
    <xf numFmtId="4" fontId="17" fillId="6" borderId="3" xfId="0" applyNumberFormat="1" applyFont="1" applyFill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9" fontId="7" fillId="0" borderId="5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2"/>
  <sheetViews>
    <sheetView zoomScale="85" zoomScaleNormal="85" workbookViewId="0">
      <selection activeCell="J9" sqref="J9:J11"/>
    </sheetView>
  </sheetViews>
  <sheetFormatPr defaultRowHeight="15" x14ac:dyDescent="0.25"/>
  <cols>
    <col min="1" max="1" width="9.140625" style="33"/>
    <col min="3" max="3" width="28.28515625" customWidth="1"/>
    <col min="4" max="4" width="14.7109375" customWidth="1"/>
    <col min="5" max="5" width="16.28515625" customWidth="1"/>
    <col min="6" max="7" width="14.85546875" customWidth="1"/>
    <col min="8" max="8" width="14.5703125" customWidth="1"/>
    <col min="9" max="11" width="15.42578125" customWidth="1"/>
    <col min="12" max="30" width="9.140625" style="33"/>
  </cols>
  <sheetData>
    <row r="1" spans="2:11" ht="50.25" customHeight="1" x14ac:dyDescent="0.25">
      <c r="B1" s="57" t="s">
        <v>27</v>
      </c>
      <c r="C1" s="58"/>
      <c r="D1" s="58"/>
      <c r="E1" s="58"/>
      <c r="F1" s="58"/>
      <c r="G1" s="58"/>
      <c r="H1" s="58"/>
      <c r="I1" s="58"/>
      <c r="J1" s="58"/>
      <c r="K1" s="59"/>
    </row>
    <row r="2" spans="2:11" ht="15.75" thickBot="1" x14ac:dyDescent="0.3">
      <c r="B2" s="60" t="s">
        <v>28</v>
      </c>
      <c r="C2" s="61"/>
      <c r="D2" s="61"/>
      <c r="E2" s="61"/>
      <c r="F2" s="61"/>
      <c r="G2" s="61"/>
      <c r="H2" s="61"/>
      <c r="I2" s="61"/>
      <c r="J2" s="61"/>
      <c r="K2" s="62"/>
    </row>
    <row r="3" spans="2:11" s="33" customFormat="1" ht="15.75" thickBot="1" x14ac:dyDescent="0.3"/>
    <row r="4" spans="2:11" ht="52.5" customHeight="1" x14ac:dyDescent="0.25">
      <c r="B4" s="66" t="s">
        <v>0</v>
      </c>
      <c r="C4" s="66" t="s">
        <v>1</v>
      </c>
      <c r="D4" s="63" t="s">
        <v>29</v>
      </c>
      <c r="E4" s="63" t="s">
        <v>2</v>
      </c>
      <c r="F4" s="63" t="s">
        <v>30</v>
      </c>
      <c r="G4" s="63" t="s">
        <v>20</v>
      </c>
      <c r="H4" s="63" t="s">
        <v>31</v>
      </c>
      <c r="I4" s="63" t="s">
        <v>19</v>
      </c>
      <c r="J4" s="63" t="s">
        <v>32</v>
      </c>
      <c r="K4" s="63" t="s">
        <v>33</v>
      </c>
    </row>
    <row r="5" spans="2:11" x14ac:dyDescent="0.25">
      <c r="B5" s="67"/>
      <c r="C5" s="67"/>
      <c r="D5" s="64"/>
      <c r="E5" s="64"/>
      <c r="F5" s="64"/>
      <c r="G5" s="64"/>
      <c r="H5" s="64"/>
      <c r="I5" s="64"/>
      <c r="J5" s="64"/>
      <c r="K5" s="64"/>
    </row>
    <row r="6" spans="2:11" ht="15.75" thickBot="1" x14ac:dyDescent="0.3">
      <c r="B6" s="68"/>
      <c r="C6" s="68"/>
      <c r="D6" s="65"/>
      <c r="E6" s="65"/>
      <c r="F6" s="65"/>
      <c r="G6" s="65"/>
      <c r="H6" s="65"/>
      <c r="I6" s="65"/>
      <c r="J6" s="65"/>
      <c r="K6" s="65"/>
    </row>
    <row r="7" spans="2:11" ht="15.75" thickBot="1" x14ac:dyDescent="0.3">
      <c r="B7" s="1">
        <v>1</v>
      </c>
      <c r="C7" s="2">
        <v>2</v>
      </c>
      <c r="D7" s="2">
        <v>3</v>
      </c>
      <c r="E7" s="2">
        <v>4</v>
      </c>
      <c r="F7" s="3">
        <v>5</v>
      </c>
      <c r="G7" s="3">
        <v>6</v>
      </c>
      <c r="H7" s="3">
        <v>7</v>
      </c>
      <c r="I7" s="2">
        <v>8</v>
      </c>
      <c r="J7" s="2">
        <v>9</v>
      </c>
      <c r="K7" s="3">
        <v>10</v>
      </c>
    </row>
    <row r="8" spans="2:11" ht="24" customHeight="1" thickBot="1" x14ac:dyDescent="0.3">
      <c r="B8" s="41" t="s">
        <v>9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47">
        <v>1</v>
      </c>
      <c r="C9" s="4" t="s">
        <v>3</v>
      </c>
      <c r="D9" s="47">
        <v>1898.18</v>
      </c>
      <c r="E9" s="54">
        <v>253</v>
      </c>
      <c r="F9" s="48"/>
      <c r="G9" s="38">
        <v>0.23</v>
      </c>
      <c r="H9" s="51">
        <f>F9*1.23</f>
        <v>0</v>
      </c>
      <c r="I9" s="35">
        <f>D9*E9*F9</f>
        <v>0</v>
      </c>
      <c r="J9" s="35">
        <f>0.23*I9</f>
        <v>0</v>
      </c>
      <c r="K9" s="35">
        <f>I9+J9</f>
        <v>0</v>
      </c>
    </row>
    <row r="10" spans="2:11" ht="38.25" x14ac:dyDescent="0.25">
      <c r="B10" s="39"/>
      <c r="C10" s="5" t="s">
        <v>4</v>
      </c>
      <c r="D10" s="39"/>
      <c r="E10" s="55"/>
      <c r="F10" s="49"/>
      <c r="G10" s="39"/>
      <c r="H10" s="52"/>
      <c r="I10" s="36"/>
      <c r="J10" s="36"/>
      <c r="K10" s="36"/>
    </row>
    <row r="11" spans="2:11" ht="74.25" customHeight="1" thickBot="1" x14ac:dyDescent="0.3">
      <c r="B11" s="40"/>
      <c r="C11" s="6" t="s">
        <v>14</v>
      </c>
      <c r="D11" s="40"/>
      <c r="E11" s="56"/>
      <c r="F11" s="50"/>
      <c r="G11" s="40"/>
      <c r="H11" s="53"/>
      <c r="I11" s="37"/>
      <c r="J11" s="37"/>
      <c r="K11" s="37"/>
    </row>
    <row r="12" spans="2:11" ht="25.5" x14ac:dyDescent="0.25">
      <c r="B12" s="47">
        <v>2</v>
      </c>
      <c r="C12" s="4" t="s">
        <v>18</v>
      </c>
      <c r="D12" s="47">
        <v>3857.08</v>
      </c>
      <c r="E12" s="47">
        <v>151</v>
      </c>
      <c r="F12" s="48"/>
      <c r="G12" s="38">
        <v>0.23</v>
      </c>
      <c r="H12" s="51">
        <f t="shared" ref="H12" si="0">F12*1.23</f>
        <v>0</v>
      </c>
      <c r="I12" s="35">
        <f t="shared" ref="I12" si="1">D12*E12*F12</f>
        <v>0</v>
      </c>
      <c r="J12" s="35">
        <f t="shared" ref="J12" si="2">0.23*I12</f>
        <v>0</v>
      </c>
      <c r="K12" s="35">
        <f t="shared" ref="K12" si="3">I12+J12</f>
        <v>0</v>
      </c>
    </row>
    <row r="13" spans="2:11" x14ac:dyDescent="0.25">
      <c r="B13" s="39"/>
      <c r="C13" s="5"/>
      <c r="D13" s="39"/>
      <c r="E13" s="39"/>
      <c r="F13" s="49"/>
      <c r="G13" s="39"/>
      <c r="H13" s="52"/>
      <c r="I13" s="36"/>
      <c r="J13" s="36"/>
      <c r="K13" s="36"/>
    </row>
    <row r="14" spans="2:11" ht="105.75" customHeight="1" thickBot="1" x14ac:dyDescent="0.3">
      <c r="B14" s="40"/>
      <c r="C14" s="6" t="s">
        <v>5</v>
      </c>
      <c r="D14" s="40"/>
      <c r="E14" s="40"/>
      <c r="F14" s="50"/>
      <c r="G14" s="40"/>
      <c r="H14" s="53"/>
      <c r="I14" s="37"/>
      <c r="J14" s="37"/>
      <c r="K14" s="37"/>
    </row>
    <row r="15" spans="2:11" x14ac:dyDescent="0.25">
      <c r="B15" s="47">
        <v>3</v>
      </c>
      <c r="C15" s="4" t="s">
        <v>3</v>
      </c>
      <c r="D15" s="47">
        <v>129.59</v>
      </c>
      <c r="E15" s="47">
        <v>52</v>
      </c>
      <c r="F15" s="48"/>
      <c r="G15" s="38">
        <v>0.23</v>
      </c>
      <c r="H15" s="51">
        <f t="shared" ref="H15" si="4">F15*1.23</f>
        <v>0</v>
      </c>
      <c r="I15" s="35">
        <f>D15*E15*F15</f>
        <v>0</v>
      </c>
      <c r="J15" s="35">
        <f t="shared" ref="J15" si="5">0.23*I15</f>
        <v>0</v>
      </c>
      <c r="K15" s="35">
        <f t="shared" ref="K15" si="6">I15+J15</f>
        <v>0</v>
      </c>
    </row>
    <row r="16" spans="2:11" ht="25.15" customHeight="1" x14ac:dyDescent="0.25">
      <c r="B16" s="39"/>
      <c r="C16" s="5" t="s">
        <v>6</v>
      </c>
      <c r="D16" s="39"/>
      <c r="E16" s="39"/>
      <c r="F16" s="49"/>
      <c r="G16" s="39"/>
      <c r="H16" s="52"/>
      <c r="I16" s="36"/>
      <c r="J16" s="36"/>
      <c r="K16" s="36"/>
    </row>
    <row r="17" spans="2:11" ht="66.599999999999994" customHeight="1" thickBot="1" x14ac:dyDescent="0.3">
      <c r="B17" s="40"/>
      <c r="C17" s="6" t="s">
        <v>15</v>
      </c>
      <c r="D17" s="40"/>
      <c r="E17" s="40"/>
      <c r="F17" s="50"/>
      <c r="G17" s="40"/>
      <c r="H17" s="53"/>
      <c r="I17" s="37"/>
      <c r="J17" s="37"/>
      <c r="K17" s="37"/>
    </row>
    <row r="18" spans="2:11" x14ac:dyDescent="0.25">
      <c r="B18" s="47">
        <v>4</v>
      </c>
      <c r="C18" s="4" t="s">
        <v>7</v>
      </c>
      <c r="D18" s="47">
        <v>452</v>
      </c>
      <c r="E18" s="47">
        <v>12</v>
      </c>
      <c r="F18" s="48"/>
      <c r="G18" s="38">
        <v>0.23</v>
      </c>
      <c r="H18" s="51">
        <f t="shared" ref="H18" si="7">F18*1.23</f>
        <v>0</v>
      </c>
      <c r="I18" s="35">
        <f t="shared" ref="I18" si="8">D18*E18*F18</f>
        <v>0</v>
      </c>
      <c r="J18" s="35">
        <f t="shared" ref="J18" si="9">0.23*I18</f>
        <v>0</v>
      </c>
      <c r="K18" s="35">
        <f t="shared" ref="K18" si="10">I18+J18</f>
        <v>0</v>
      </c>
    </row>
    <row r="19" spans="2:11" x14ac:dyDescent="0.25">
      <c r="B19" s="39"/>
      <c r="C19" s="5" t="s">
        <v>8</v>
      </c>
      <c r="D19" s="39"/>
      <c r="E19" s="39"/>
      <c r="F19" s="49"/>
      <c r="G19" s="39"/>
      <c r="H19" s="52"/>
      <c r="I19" s="36"/>
      <c r="J19" s="36"/>
      <c r="K19" s="36"/>
    </row>
    <row r="20" spans="2:11" ht="105.75" customHeight="1" thickBot="1" x14ac:dyDescent="0.3">
      <c r="B20" s="40"/>
      <c r="C20" s="7" t="s">
        <v>16</v>
      </c>
      <c r="D20" s="40"/>
      <c r="E20" s="40"/>
      <c r="F20" s="50"/>
      <c r="G20" s="40"/>
      <c r="H20" s="53"/>
      <c r="I20" s="37"/>
      <c r="J20" s="37"/>
      <c r="K20" s="37"/>
    </row>
    <row r="21" spans="2:11" ht="33" customHeight="1" thickBot="1" x14ac:dyDescent="0.3">
      <c r="B21" s="44" t="s">
        <v>12</v>
      </c>
      <c r="C21" s="45"/>
      <c r="D21" s="45"/>
      <c r="E21" s="45"/>
      <c r="F21" s="45"/>
      <c r="G21" s="45"/>
      <c r="H21" s="46"/>
      <c r="I21" s="16">
        <f>SUM(I9:I20)</f>
        <v>0</v>
      </c>
      <c r="J21" s="16">
        <f>SUM(J9:J20)</f>
        <v>0</v>
      </c>
      <c r="K21" s="16">
        <f>SUM(K9:K20)</f>
        <v>0</v>
      </c>
    </row>
    <row r="22" spans="2:1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</row>
    <row r="23" spans="2:11" x14ac:dyDescent="0.25"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2:11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2:1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2:11" x14ac:dyDescent="0.25"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2:11" x14ac:dyDescent="0.25"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2:11" x14ac:dyDescent="0.25"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2:11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2:11" x14ac:dyDescent="0.25"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2:11" x14ac:dyDescent="0.25"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2:11" x14ac:dyDescent="0.25"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2:11" x14ac:dyDescent="0.25"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2:11" x14ac:dyDescent="0.25"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2:11" x14ac:dyDescent="0.25"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2:11" x14ac:dyDescent="0.25"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2:11" x14ac:dyDescent="0.25"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2:11" x14ac:dyDescent="0.25"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2:11" x14ac:dyDescent="0.25"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2:11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2:11" x14ac:dyDescent="0.25"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2:11" x14ac:dyDescent="0.25"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2:11" x14ac:dyDescent="0.25"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2:11" x14ac:dyDescent="0.25"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2:11" x14ac:dyDescent="0.25"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2:11" x14ac:dyDescent="0.25"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2:11" x14ac:dyDescent="0.25"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pans="2:11" x14ac:dyDescent="0.25"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2:11" x14ac:dyDescent="0.25"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 spans="2:11" x14ac:dyDescent="0.25"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2:11" x14ac:dyDescent="0.25"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2:11" x14ac:dyDescent="0.25">
      <c r="B52" s="33"/>
      <c r="C52" s="33"/>
      <c r="D52" s="33"/>
      <c r="E52" s="33"/>
      <c r="F52" s="33"/>
      <c r="G52" s="33"/>
      <c r="H52" s="33"/>
      <c r="I52" s="33"/>
      <c r="J52" s="33"/>
      <c r="K52" s="33"/>
    </row>
  </sheetData>
  <mergeCells count="50">
    <mergeCell ref="B1:K1"/>
    <mergeCell ref="B2:K2"/>
    <mergeCell ref="D4:D6"/>
    <mergeCell ref="F4:F6"/>
    <mergeCell ref="G4:G6"/>
    <mergeCell ref="H4:H6"/>
    <mergeCell ref="I4:I6"/>
    <mergeCell ref="J4:J6"/>
    <mergeCell ref="B4:B6"/>
    <mergeCell ref="C4:C6"/>
    <mergeCell ref="E4:E6"/>
    <mergeCell ref="K4:K6"/>
    <mergeCell ref="K9:K11"/>
    <mergeCell ref="I9:I11"/>
    <mergeCell ref="B12:B14"/>
    <mergeCell ref="D12:D14"/>
    <mergeCell ref="E12:E14"/>
    <mergeCell ref="F12:F14"/>
    <mergeCell ref="B9:B11"/>
    <mergeCell ref="D9:D11"/>
    <mergeCell ref="E9:E11"/>
    <mergeCell ref="F9:F11"/>
    <mergeCell ref="H9:H11"/>
    <mergeCell ref="H12:H14"/>
    <mergeCell ref="I12:I14"/>
    <mergeCell ref="K12:K14"/>
    <mergeCell ref="G9:G11"/>
    <mergeCell ref="J9:J11"/>
    <mergeCell ref="B8:K8"/>
    <mergeCell ref="K15:K17"/>
    <mergeCell ref="K18:K20"/>
    <mergeCell ref="B21:H21"/>
    <mergeCell ref="B18:B20"/>
    <mergeCell ref="D18:D20"/>
    <mergeCell ref="E18:E20"/>
    <mergeCell ref="F18:F20"/>
    <mergeCell ref="H18:H20"/>
    <mergeCell ref="I18:I20"/>
    <mergeCell ref="B15:B17"/>
    <mergeCell ref="D15:D17"/>
    <mergeCell ref="E15:E17"/>
    <mergeCell ref="F15:F17"/>
    <mergeCell ref="H15:H17"/>
    <mergeCell ref="G12:G14"/>
    <mergeCell ref="J12:J14"/>
    <mergeCell ref="G15:G17"/>
    <mergeCell ref="J15:J17"/>
    <mergeCell ref="G18:G20"/>
    <mergeCell ref="J18:J20"/>
    <mergeCell ref="I15:I17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7"/>
  <sheetViews>
    <sheetView tabSelected="1" zoomScale="80" zoomScaleNormal="80" workbookViewId="0">
      <selection activeCell="G29" sqref="G29"/>
    </sheetView>
  </sheetViews>
  <sheetFormatPr defaultRowHeight="15" x14ac:dyDescent="0.25"/>
  <cols>
    <col min="1" max="1" width="9.140625" style="33"/>
    <col min="3" max="3" width="29.5703125" customWidth="1"/>
    <col min="4" max="4" width="16.5703125" customWidth="1"/>
    <col min="5" max="6" width="15.140625" customWidth="1"/>
    <col min="7" max="7" width="14.42578125" customWidth="1"/>
    <col min="8" max="9" width="16.7109375" customWidth="1"/>
    <col min="10" max="10" width="12.42578125" customWidth="1"/>
    <col min="11" max="11" width="18.28515625" customWidth="1"/>
    <col min="12" max="12" width="26.140625" customWidth="1"/>
    <col min="15" max="15" width="40.140625" customWidth="1"/>
    <col min="16" max="16" width="13.140625" customWidth="1"/>
    <col min="18" max="27" width="9.140625" style="33"/>
  </cols>
  <sheetData>
    <row r="1" spans="2:17" ht="51" customHeight="1" x14ac:dyDescent="0.25">
      <c r="B1" s="57" t="s">
        <v>27</v>
      </c>
      <c r="C1" s="89"/>
      <c r="D1" s="89"/>
      <c r="E1" s="89"/>
      <c r="F1" s="89"/>
      <c r="G1" s="89"/>
      <c r="H1" s="89"/>
      <c r="I1" s="89"/>
      <c r="J1" s="90"/>
      <c r="K1" s="33"/>
      <c r="L1" s="33"/>
      <c r="M1" s="33"/>
      <c r="N1" s="33"/>
      <c r="O1" s="33"/>
      <c r="P1" s="33"/>
      <c r="Q1" s="33"/>
    </row>
    <row r="2" spans="2:17" ht="15.75" thickBot="1" x14ac:dyDescent="0.3">
      <c r="B2" s="60" t="s">
        <v>28</v>
      </c>
      <c r="C2" s="61"/>
      <c r="D2" s="61"/>
      <c r="E2" s="61"/>
      <c r="F2" s="61"/>
      <c r="G2" s="61"/>
      <c r="H2" s="61"/>
      <c r="I2" s="61"/>
      <c r="J2" s="62"/>
      <c r="K2" s="33"/>
      <c r="L2" s="33"/>
      <c r="M2" s="33"/>
      <c r="N2" s="33"/>
      <c r="O2" s="33"/>
      <c r="P2" s="33"/>
      <c r="Q2" s="33"/>
    </row>
    <row r="3" spans="2:17" s="33" customFormat="1" ht="15.75" thickBot="1" x14ac:dyDescent="0.3"/>
    <row r="4" spans="2:17" ht="15.75" thickBot="1" x14ac:dyDescent="0.3">
      <c r="B4" s="72" t="s">
        <v>17</v>
      </c>
      <c r="C4" s="73"/>
      <c r="D4" s="73"/>
      <c r="E4" s="73"/>
      <c r="F4" s="73"/>
      <c r="G4" s="73"/>
      <c r="H4" s="73"/>
      <c r="I4" s="73"/>
      <c r="J4" s="74"/>
      <c r="K4" s="33"/>
      <c r="L4" s="33"/>
      <c r="M4" s="33"/>
      <c r="N4" s="33"/>
      <c r="O4" s="33"/>
      <c r="P4" s="33"/>
      <c r="Q4" s="33"/>
    </row>
    <row r="5" spans="2:17" ht="52.5" customHeight="1" x14ac:dyDescent="0.25">
      <c r="B5" s="75" t="s">
        <v>0</v>
      </c>
      <c r="C5" s="75" t="s">
        <v>1</v>
      </c>
      <c r="D5" s="77" t="s">
        <v>29</v>
      </c>
      <c r="E5" s="77" t="s">
        <v>34</v>
      </c>
      <c r="F5" s="77" t="s">
        <v>20</v>
      </c>
      <c r="G5" s="77" t="s">
        <v>31</v>
      </c>
      <c r="H5" s="77" t="s">
        <v>35</v>
      </c>
      <c r="I5" s="77" t="s">
        <v>32</v>
      </c>
      <c r="J5" s="77" t="s">
        <v>33</v>
      </c>
      <c r="K5" s="33"/>
      <c r="L5" s="33"/>
      <c r="M5" s="33"/>
      <c r="N5" s="33"/>
      <c r="O5" s="33"/>
      <c r="P5" s="33"/>
      <c r="Q5" s="33"/>
    </row>
    <row r="6" spans="2:17" ht="15.75" thickBot="1" x14ac:dyDescent="0.3">
      <c r="B6" s="76"/>
      <c r="C6" s="76"/>
      <c r="D6" s="78"/>
      <c r="E6" s="78"/>
      <c r="F6" s="78"/>
      <c r="G6" s="78"/>
      <c r="H6" s="78"/>
      <c r="I6" s="78"/>
      <c r="J6" s="78"/>
      <c r="K6" s="33"/>
      <c r="L6" s="33"/>
      <c r="M6" s="33"/>
      <c r="N6" s="33"/>
      <c r="O6" s="33"/>
      <c r="P6" s="33"/>
      <c r="Q6" s="33"/>
    </row>
    <row r="7" spans="2:17" ht="15.75" thickBot="1" x14ac:dyDescent="0.3">
      <c r="B7" s="9">
        <v>1</v>
      </c>
      <c r="C7" s="10">
        <v>2</v>
      </c>
      <c r="D7" s="10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11">
        <v>9</v>
      </c>
      <c r="K7" s="33"/>
      <c r="L7" s="33"/>
      <c r="M7" s="33"/>
      <c r="N7" s="33"/>
      <c r="O7" s="33"/>
      <c r="P7" s="33"/>
      <c r="Q7" s="33"/>
    </row>
    <row r="8" spans="2:17" ht="159" customHeight="1" thickBot="1" x14ac:dyDescent="0.3">
      <c r="B8" s="8">
        <v>5</v>
      </c>
      <c r="C8" s="12" t="s">
        <v>21</v>
      </c>
      <c r="D8" s="13">
        <v>610</v>
      </c>
      <c r="E8" s="31"/>
      <c r="F8" s="14">
        <v>0.23</v>
      </c>
      <c r="G8" s="27">
        <f>E8*1.23</f>
        <v>0</v>
      </c>
      <c r="H8" s="28">
        <f>D8*E8</f>
        <v>0</v>
      </c>
      <c r="I8" s="28">
        <f>F8*H8</f>
        <v>0</v>
      </c>
      <c r="J8" s="28">
        <f>H8+I8</f>
        <v>0</v>
      </c>
      <c r="K8" s="33"/>
      <c r="L8" s="33"/>
      <c r="M8" s="33"/>
      <c r="N8" s="33"/>
      <c r="O8" s="33"/>
      <c r="P8" s="33"/>
      <c r="Q8" s="33"/>
    </row>
    <row r="9" spans="2:17" ht="215.25" customHeight="1" thickBot="1" x14ac:dyDescent="0.3">
      <c r="B9" s="8">
        <v>6</v>
      </c>
      <c r="C9" s="12" t="s">
        <v>22</v>
      </c>
      <c r="D9" s="13">
        <v>1960</v>
      </c>
      <c r="E9" s="31"/>
      <c r="F9" s="14">
        <v>0.23</v>
      </c>
      <c r="G9" s="27">
        <f t="shared" ref="G9:G11" si="0">E9*1.23</f>
        <v>0</v>
      </c>
      <c r="H9" s="28">
        <f t="shared" ref="H9:H10" si="1">D9*E9</f>
        <v>0</v>
      </c>
      <c r="I9" s="28">
        <f t="shared" ref="I9:I11" si="2">F9*H9</f>
        <v>0</v>
      </c>
      <c r="J9" s="28">
        <f t="shared" ref="J9:J11" si="3">H9+I9</f>
        <v>0</v>
      </c>
      <c r="K9" s="33"/>
      <c r="L9" s="33"/>
      <c r="M9" s="33"/>
      <c r="N9" s="33"/>
      <c r="O9" s="33"/>
      <c r="P9" s="33"/>
      <c r="Q9" s="33"/>
    </row>
    <row r="10" spans="2:17" ht="72" customHeight="1" thickBot="1" x14ac:dyDescent="0.3">
      <c r="B10" s="8">
        <v>7</v>
      </c>
      <c r="C10" s="12" t="s">
        <v>23</v>
      </c>
      <c r="D10" s="13">
        <v>100</v>
      </c>
      <c r="E10" s="31"/>
      <c r="F10" s="14">
        <v>0.23</v>
      </c>
      <c r="G10" s="27">
        <f t="shared" si="0"/>
        <v>0</v>
      </c>
      <c r="H10" s="28">
        <f t="shared" si="1"/>
        <v>0</v>
      </c>
      <c r="I10" s="28">
        <f t="shared" si="2"/>
        <v>0</v>
      </c>
      <c r="J10" s="28">
        <f t="shared" si="3"/>
        <v>0</v>
      </c>
      <c r="K10" s="33"/>
      <c r="L10" s="33"/>
      <c r="M10" s="33"/>
      <c r="N10" s="33"/>
      <c r="O10" s="33"/>
      <c r="P10" s="33"/>
      <c r="Q10" s="33"/>
    </row>
    <row r="11" spans="2:17" ht="162.75" customHeight="1" thickBot="1" x14ac:dyDescent="0.3">
      <c r="B11" s="8">
        <v>8</v>
      </c>
      <c r="C11" s="12" t="s">
        <v>24</v>
      </c>
      <c r="D11" s="13">
        <v>50</v>
      </c>
      <c r="E11" s="31"/>
      <c r="F11" s="14">
        <v>0.23</v>
      </c>
      <c r="G11" s="27">
        <f t="shared" si="0"/>
        <v>0</v>
      </c>
      <c r="H11" s="28">
        <f>D11*E11</f>
        <v>0</v>
      </c>
      <c r="I11" s="28">
        <f t="shared" si="2"/>
        <v>0</v>
      </c>
      <c r="J11" s="28">
        <f t="shared" si="3"/>
        <v>0</v>
      </c>
      <c r="K11" s="33"/>
      <c r="L11" s="33"/>
      <c r="M11" s="33"/>
      <c r="N11" s="33"/>
      <c r="O11" s="33"/>
      <c r="P11" s="33"/>
      <c r="Q11" s="33"/>
    </row>
    <row r="12" spans="2:17" ht="69" customHeight="1" x14ac:dyDescent="0.25">
      <c r="B12" s="47">
        <v>9</v>
      </c>
      <c r="C12" s="79" t="s">
        <v>25</v>
      </c>
      <c r="D12" s="24" t="s">
        <v>10</v>
      </c>
      <c r="E12" s="81"/>
      <c r="F12" s="87">
        <v>0.23</v>
      </c>
      <c r="G12" s="83">
        <f>E12*1.23</f>
        <v>0</v>
      </c>
      <c r="H12" s="85">
        <f>D13*E12</f>
        <v>0</v>
      </c>
      <c r="I12" s="85">
        <f>F12*H12</f>
        <v>0</v>
      </c>
      <c r="J12" s="85">
        <f>H12+I12</f>
        <v>0</v>
      </c>
      <c r="K12" s="33"/>
      <c r="L12" s="33"/>
      <c r="M12" s="33"/>
      <c r="N12" s="33"/>
      <c r="O12" s="33"/>
      <c r="P12" s="33"/>
      <c r="Q12" s="33"/>
    </row>
    <row r="13" spans="2:17" ht="15.75" thickBot="1" x14ac:dyDescent="0.3">
      <c r="B13" s="40"/>
      <c r="C13" s="80"/>
      <c r="D13" s="25">
        <v>1126</v>
      </c>
      <c r="E13" s="82"/>
      <c r="F13" s="88"/>
      <c r="G13" s="84"/>
      <c r="H13" s="86"/>
      <c r="I13" s="86"/>
      <c r="J13" s="86"/>
      <c r="K13" s="33"/>
      <c r="L13" s="33"/>
      <c r="M13" s="33"/>
      <c r="N13" s="33"/>
      <c r="O13" s="33"/>
      <c r="P13" s="33"/>
      <c r="Q13" s="33"/>
    </row>
    <row r="14" spans="2:17" ht="73.5" customHeight="1" thickBot="1" x14ac:dyDescent="0.3">
      <c r="B14" s="8">
        <v>10</v>
      </c>
      <c r="C14" s="20" t="s">
        <v>26</v>
      </c>
      <c r="D14" s="21">
        <v>270</v>
      </c>
      <c r="E14" s="31"/>
      <c r="F14" s="22">
        <v>0.23</v>
      </c>
      <c r="G14" s="29">
        <f t="shared" ref="G14" si="4">E14*0.23</f>
        <v>0</v>
      </c>
      <c r="H14" s="30">
        <f>D14*E14</f>
        <v>0</v>
      </c>
      <c r="I14" s="28">
        <f t="shared" ref="I14" si="5">F14*H14</f>
        <v>0</v>
      </c>
      <c r="J14" s="28">
        <f t="shared" ref="J14" si="6">H14+I14</f>
        <v>0</v>
      </c>
      <c r="K14" s="34"/>
      <c r="L14" s="33"/>
      <c r="M14" s="33"/>
      <c r="N14" s="33"/>
      <c r="O14" s="33"/>
      <c r="P14" s="33"/>
      <c r="Q14" s="33"/>
    </row>
    <row r="15" spans="2:17" ht="135.75" customHeight="1" thickBot="1" x14ac:dyDescent="0.3">
      <c r="B15" s="17">
        <v>11</v>
      </c>
      <c r="C15" s="19" t="s">
        <v>36</v>
      </c>
      <c r="D15" s="18">
        <v>373</v>
      </c>
      <c r="E15" s="32"/>
      <c r="F15" s="14">
        <v>0.23</v>
      </c>
      <c r="G15" s="27">
        <f>E15*1.23</f>
        <v>0</v>
      </c>
      <c r="H15" s="28">
        <f>D15*E15</f>
        <v>0</v>
      </c>
      <c r="I15" s="28">
        <f t="shared" ref="I15" si="7">F15*H15</f>
        <v>0</v>
      </c>
      <c r="J15" s="28">
        <f t="shared" ref="J15" si="8">H15+I15</f>
        <v>0</v>
      </c>
      <c r="K15" s="33"/>
      <c r="L15" s="33"/>
      <c r="M15" s="33"/>
      <c r="N15" s="33"/>
      <c r="O15" s="33"/>
      <c r="P15" s="33"/>
      <c r="Q15" s="33"/>
    </row>
    <row r="16" spans="2:17" ht="29.45" customHeight="1" thickBot="1" x14ac:dyDescent="0.3">
      <c r="B16" s="69" t="s">
        <v>13</v>
      </c>
      <c r="C16" s="70"/>
      <c r="D16" s="70"/>
      <c r="E16" s="70"/>
      <c r="F16" s="70"/>
      <c r="G16" s="71"/>
      <c r="H16" s="26">
        <f>SUM(H8:H15)</f>
        <v>0</v>
      </c>
      <c r="I16" s="26">
        <f>SUM(I8:I15)</f>
        <v>0</v>
      </c>
      <c r="J16" s="26">
        <f>SUM(J8:J15)</f>
        <v>0</v>
      </c>
      <c r="K16" s="33"/>
      <c r="L16" s="33"/>
      <c r="M16" s="33"/>
      <c r="N16" s="33"/>
    </row>
    <row r="17" spans="11:12" s="33" customFormat="1" x14ac:dyDescent="0.25"/>
    <row r="18" spans="11:12" s="33" customFormat="1" x14ac:dyDescent="0.25"/>
    <row r="19" spans="11:12" s="33" customFormat="1" ht="15.75" thickBot="1" x14ac:dyDescent="0.3"/>
    <row r="20" spans="11:12" s="33" customFormat="1" ht="48.75" customHeight="1" thickBot="1" x14ac:dyDescent="0.3">
      <c r="K20" s="15" t="s">
        <v>11</v>
      </c>
      <c r="L20" s="23">
        <f>SUM(Pranie!K21+Pranie!J16)</f>
        <v>0</v>
      </c>
    </row>
    <row r="21" spans="11:12" s="33" customFormat="1" x14ac:dyDescent="0.25"/>
    <row r="22" spans="11:12" s="33" customFormat="1" x14ac:dyDescent="0.25"/>
    <row r="23" spans="11:12" s="33" customFormat="1" x14ac:dyDescent="0.25"/>
    <row r="24" spans="11:12" s="33" customFormat="1" x14ac:dyDescent="0.25"/>
    <row r="25" spans="11:12" s="33" customFormat="1" x14ac:dyDescent="0.25"/>
    <row r="26" spans="11:12" s="33" customFormat="1" x14ac:dyDescent="0.25"/>
    <row r="27" spans="11:12" s="33" customFormat="1" x14ac:dyDescent="0.25"/>
    <row r="28" spans="11:12" s="33" customFormat="1" x14ac:dyDescent="0.25"/>
    <row r="29" spans="11:12" s="33" customFormat="1" x14ac:dyDescent="0.25"/>
    <row r="30" spans="11:12" s="33" customFormat="1" x14ac:dyDescent="0.25"/>
    <row r="31" spans="11:12" s="33" customFormat="1" x14ac:dyDescent="0.25"/>
    <row r="32" spans="11:12" s="33" customFormat="1" x14ac:dyDescent="0.25"/>
    <row r="33" s="33" customFormat="1" x14ac:dyDescent="0.25"/>
    <row r="34" s="33" customFormat="1" x14ac:dyDescent="0.25"/>
    <row r="35" s="33" customFormat="1" x14ac:dyDescent="0.25"/>
    <row r="36" s="33" customFormat="1" x14ac:dyDescent="0.25"/>
    <row r="37" s="33" customFormat="1" x14ac:dyDescent="0.25"/>
    <row r="38" s="33" customFormat="1" x14ac:dyDescent="0.25"/>
    <row r="39" s="33" customFormat="1" x14ac:dyDescent="0.25"/>
    <row r="40" s="33" customFormat="1" x14ac:dyDescent="0.25"/>
    <row r="41" s="33" customFormat="1" x14ac:dyDescent="0.25"/>
    <row r="42" s="33" customFormat="1" x14ac:dyDescent="0.25"/>
    <row r="43" s="33" customFormat="1" x14ac:dyDescent="0.25"/>
    <row r="44" s="33" customFormat="1" x14ac:dyDescent="0.25"/>
    <row r="45" s="33" customFormat="1" x14ac:dyDescent="0.25"/>
    <row r="46" s="33" customFormat="1" x14ac:dyDescent="0.25"/>
    <row r="47" s="33" customFormat="1" x14ac:dyDescent="0.25"/>
    <row r="48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  <row r="60" s="33" customFormat="1" x14ac:dyDescent="0.25"/>
    <row r="61" s="33" customFormat="1" x14ac:dyDescent="0.25"/>
    <row r="62" s="33" customFormat="1" x14ac:dyDescent="0.25"/>
    <row r="63" s="33" customFormat="1" x14ac:dyDescent="0.25"/>
    <row r="64" s="33" customFormat="1" x14ac:dyDescent="0.25"/>
    <row r="65" s="33" customFormat="1" x14ac:dyDescent="0.25"/>
    <row r="66" s="33" customFormat="1" x14ac:dyDescent="0.25"/>
    <row r="67" s="33" customFormat="1" x14ac:dyDescent="0.25"/>
  </sheetData>
  <mergeCells count="21">
    <mergeCell ref="B1:J1"/>
    <mergeCell ref="B2:J2"/>
    <mergeCell ref="D5:D6"/>
    <mergeCell ref="E5:E6"/>
    <mergeCell ref="F5:F6"/>
    <mergeCell ref="G5:G6"/>
    <mergeCell ref="H5:H6"/>
    <mergeCell ref="I5:I6"/>
    <mergeCell ref="B16:G16"/>
    <mergeCell ref="B4:J4"/>
    <mergeCell ref="B5:B6"/>
    <mergeCell ref="C5:C6"/>
    <mergeCell ref="J5:J6"/>
    <mergeCell ref="B12:B13"/>
    <mergeCell ref="C12:C13"/>
    <mergeCell ref="E12:E13"/>
    <mergeCell ref="G12:G13"/>
    <mergeCell ref="H12:H13"/>
    <mergeCell ref="J12:J13"/>
    <mergeCell ref="F12:F13"/>
    <mergeCell ref="I12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Sprzątanie</vt:lpstr>
      <vt:lpstr>Pranie</vt:lpstr>
      <vt:lpstr>Sprzątanie!_Hlk131586979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Mariola Bednarczyk</dc:creator>
  <cp:lastModifiedBy>Bartłomiej  Szczypek</cp:lastModifiedBy>
  <dcterms:created xsi:type="dcterms:W3CDTF">2025-07-10T06:41:16Z</dcterms:created>
  <dcterms:modified xsi:type="dcterms:W3CDTF">2026-10-19T10:16:32Z</dcterms:modified>
</cp:coreProperties>
</file>